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10 RCN" sheetId="15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5" l="1"/>
  <c r="D104" i="15"/>
  <c r="E103" i="15"/>
  <c r="D103" i="15"/>
  <c r="E102" i="15"/>
  <c r="D102" i="15"/>
  <c r="E101" i="15"/>
  <c r="D101" i="15"/>
  <c r="E100" i="15"/>
  <c r="D100" i="15"/>
  <c r="D99" i="15"/>
  <c r="C99" i="15"/>
  <c r="B99" i="15"/>
  <c r="E99" i="15" s="1"/>
  <c r="E98" i="15"/>
  <c r="D98" i="15"/>
  <c r="E97" i="15"/>
  <c r="D97" i="15"/>
  <c r="E96" i="15"/>
  <c r="D96" i="15"/>
  <c r="E95" i="15"/>
  <c r="D95" i="15"/>
  <c r="D94" i="15"/>
  <c r="C94" i="15"/>
  <c r="B94" i="15"/>
  <c r="E94" i="15" s="1"/>
  <c r="D93" i="15"/>
  <c r="C93" i="15"/>
  <c r="B93" i="15"/>
  <c r="E93" i="15" s="1"/>
  <c r="E92" i="15"/>
  <c r="D92" i="15"/>
  <c r="E91" i="15"/>
  <c r="D91" i="15"/>
  <c r="D90" i="15"/>
  <c r="C90" i="15"/>
  <c r="B90" i="15"/>
  <c r="E90" i="15" s="1"/>
  <c r="E89" i="15"/>
  <c r="D89" i="15"/>
  <c r="E88" i="15"/>
  <c r="D88" i="15"/>
  <c r="E87" i="15"/>
  <c r="D87" i="15"/>
  <c r="C86" i="15"/>
  <c r="D86" i="15" s="1"/>
  <c r="B86" i="15"/>
  <c r="E86" i="15" s="1"/>
  <c r="E85" i="15"/>
  <c r="D85" i="15"/>
  <c r="E84" i="15"/>
  <c r="D84" i="15"/>
  <c r="E83" i="15"/>
  <c r="D83" i="15"/>
  <c r="D82" i="15"/>
  <c r="C82" i="15"/>
  <c r="E82" i="15" s="1"/>
  <c r="B82" i="15"/>
  <c r="C81" i="15"/>
  <c r="C80" i="15"/>
  <c r="C78" i="15" s="1"/>
  <c r="E79" i="15"/>
  <c r="D79" i="15"/>
  <c r="E77" i="15"/>
  <c r="D77" i="15"/>
  <c r="E76" i="15"/>
  <c r="D76" i="15"/>
  <c r="E75" i="15"/>
  <c r="D75" i="15"/>
  <c r="E74" i="15"/>
  <c r="D74" i="15"/>
  <c r="C73" i="15"/>
  <c r="D73" i="15" s="1"/>
  <c r="B73" i="15"/>
  <c r="E73" i="15" s="1"/>
  <c r="E72" i="15"/>
  <c r="D72" i="15"/>
  <c r="E71" i="15"/>
  <c r="D71" i="15"/>
  <c r="E70" i="15"/>
  <c r="D70" i="15"/>
  <c r="D69" i="15"/>
  <c r="C69" i="15"/>
  <c r="E69" i="15" s="1"/>
  <c r="B69" i="15"/>
  <c r="E68" i="15"/>
  <c r="D68" i="15"/>
  <c r="B67" i="15"/>
  <c r="E66" i="15"/>
  <c r="D66" i="15"/>
  <c r="E65" i="15"/>
  <c r="D65" i="15"/>
  <c r="E64" i="15"/>
  <c r="D64" i="15"/>
  <c r="D63" i="15"/>
  <c r="C63" i="15"/>
  <c r="E63" i="15" s="1"/>
  <c r="B63" i="15"/>
  <c r="E62" i="15"/>
  <c r="D62" i="15"/>
  <c r="B61" i="15"/>
  <c r="B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D48" i="15"/>
  <c r="C48" i="15"/>
  <c r="E48" i="15" s="1"/>
  <c r="B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C36" i="15"/>
  <c r="D36" i="15" s="1"/>
  <c r="B36" i="15"/>
  <c r="E36" i="15" s="1"/>
  <c r="E34" i="15"/>
  <c r="D34" i="15"/>
  <c r="E33" i="15"/>
  <c r="D33" i="15"/>
  <c r="E32" i="15"/>
  <c r="D32" i="15"/>
  <c r="E31" i="15"/>
  <c r="D31" i="15"/>
  <c r="C30" i="15"/>
  <c r="D30" i="15" s="1"/>
  <c r="B30" i="15"/>
  <c r="E30" i="15" s="1"/>
  <c r="E29" i="15"/>
  <c r="D29" i="15"/>
  <c r="E28" i="15"/>
  <c r="D28" i="15"/>
  <c r="E27" i="15"/>
  <c r="D27" i="15"/>
  <c r="E26" i="15"/>
  <c r="D26" i="15"/>
  <c r="C25" i="15"/>
  <c r="D25" i="15" s="1"/>
  <c r="B25" i="15"/>
  <c r="E25" i="15" s="1"/>
  <c r="C24" i="15"/>
  <c r="B23" i="15"/>
  <c r="C22" i="15"/>
  <c r="D22" i="15" s="1"/>
  <c r="B22" i="15"/>
  <c r="E22" i="15" s="1"/>
  <c r="B21" i="15"/>
  <c r="B20" i="15"/>
  <c r="B19" i="15"/>
  <c r="B17" i="15"/>
  <c r="B16" i="15"/>
  <c r="B15" i="15"/>
  <c r="E61" i="15" l="1"/>
  <c r="E67" i="15"/>
  <c r="B18" i="15"/>
  <c r="C23" i="15"/>
  <c r="C35" i="15"/>
  <c r="C61" i="15"/>
  <c r="C67" i="15"/>
  <c r="D67" i="15" s="1"/>
  <c r="B24" i="15"/>
  <c r="E24" i="15" s="1"/>
  <c r="B35" i="15"/>
  <c r="E35" i="15" s="1"/>
  <c r="B81" i="15"/>
  <c r="D35" i="15" l="1"/>
  <c r="D23" i="15"/>
  <c r="C21" i="15"/>
  <c r="C20" i="15"/>
  <c r="B80" i="15"/>
  <c r="D81" i="15"/>
  <c r="E81" i="15"/>
  <c r="D61" i="15"/>
  <c r="C60" i="15"/>
  <c r="C19" i="15"/>
  <c r="E23" i="15"/>
  <c r="D24" i="15"/>
  <c r="D21" i="15" l="1"/>
  <c r="E21" i="15"/>
  <c r="D19" i="15"/>
  <c r="C18" i="15"/>
  <c r="C16" i="15"/>
  <c r="E19" i="15"/>
  <c r="D60" i="15"/>
  <c r="E60" i="15"/>
  <c r="E80" i="15"/>
  <c r="D80" i="15"/>
  <c r="B78" i="15"/>
  <c r="D20" i="15"/>
  <c r="C17" i="15"/>
  <c r="E20" i="15"/>
  <c r="E78" i="15" l="1"/>
  <c r="B105" i="15"/>
  <c r="D78" i="15"/>
  <c r="D18" i="15"/>
  <c r="E18" i="15"/>
  <c r="D17" i="15"/>
  <c r="E17" i="15"/>
  <c r="D16" i="15"/>
  <c r="C15" i="15"/>
  <c r="E16" i="15"/>
  <c r="D15" i="15" l="1"/>
  <c r="C105" i="15"/>
  <c r="D105" i="15" s="1"/>
  <c r="E15" i="15"/>
  <c r="E105" i="15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<sst xmlns="http://schemas.openxmlformats.org/spreadsheetml/2006/main" count="117" uniqueCount="95">
  <si>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</si>
  <si>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</si>
  <si>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</si>
  <si>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</si>
  <si>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</si>
  <si>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</si>
  <si>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</si>
  <si>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</si>
  <si>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</si>
  <si>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</si>
  <si>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</si>
  <si>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</si>
  <si>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</si>
  <si>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</si>
  <si>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</si>
  <si>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</si>
  <si>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</si>
  <si>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</si>
  <si>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</si>
  <si>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</si>
  <si>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</si>
  <si>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</si>
  <si>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</si>
  <si>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</si>
  <si>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</si>
  <si>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</si>
  <si>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</si>
  <si>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</si>
  <si>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</si>
  <si>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</si>
  <si>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</si>
  <si>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</si>
  <si>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</si>
  <si>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</si>
  <si>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</si>
  <si>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</si>
  <si>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</si>
  <si>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</si>
  <si>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</si>
  <si>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</si>
  <si>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</si>
  <si>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</si>
  <si>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</si>
  <si>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</si>
  <si>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</si>
  <si>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</si>
  <si>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</si>
  <si>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</si>
  <si>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</si>
  <si>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</si>
  <si>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</si>
  <si>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</si>
  <si>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</si>
  <si>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</si>
  <si>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</si>
  <si>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</si>
  <si>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</si>
  <si>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</si>
  <si>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</si>
  <si>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</si>
  <si>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</si>
  <si>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</si>
  <si>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</si>
  <si>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</si>
  <si>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</si>
  <si>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</si>
  <si>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</si>
  <si>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</si>
  <si>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</si>
  <si>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</si>
  <si>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</si>
  <si>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</si>
  <si>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</si>
  <si>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</si>
  <si>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</si>
  <si>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</si>
  <si>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</si>
  <si>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</si>
  <si>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</si>
  <si>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</si>
  <si>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</si>
  <si>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</si>
  <si>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</si>
  <si>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</si>
  <si>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</si>
  <si>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</si>
  <si>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</si>
  <si>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Primer</t>
  </si>
  <si>
    <t>2020 (P)</t>
  </si>
  <si>
    <t>2021 (E)</t>
  </si>
  <si>
    <t>2020-21</t>
  </si>
  <si>
    <t>2021-20</t>
  </si>
  <si>
    <t>DE PANAMÁ, SEGÚN PARTIDA: PRIMER SEMESTRE 2020-21</t>
  </si>
  <si>
    <t>semestre</t>
  </si>
  <si>
    <t>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</si>
</sst>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" fontId="2" fillId="3" borderId="10" xfId="0" applyNumberFormat="1" applyFont="1" applyFill="1" applyBorder="1" applyAlignment="1" applyProtection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2" t="s">
        <v>10</v>
      </c>
      <c r="B1" s="42"/>
      <c r="C1" s="42"/>
      <c r="D1" s="42"/>
      <c r="E1" s="42"/>
    </row>
    <row r="2" spans="1:5" ht="12.75" customHeight="1" x14ac:dyDescent="0.2">
      <c r="A2" s="43" t="s">
        <v>11</v>
      </c>
      <c r="B2" s="43"/>
      <c r="C2" s="43"/>
      <c r="D2" s="43"/>
      <c r="E2" s="43"/>
    </row>
    <row r="3" spans="1:5" ht="12.75" customHeight="1" x14ac:dyDescent="0.2">
      <c r="A3" s="42" t="s">
        <v>12</v>
      </c>
      <c r="B3" s="42"/>
      <c r="C3" s="42"/>
      <c r="D3" s="42"/>
      <c r="E3" s="42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4" t="s">
        <v>0</v>
      </c>
      <c r="B5" s="44"/>
      <c r="C5" s="44"/>
      <c r="D5" s="44"/>
      <c r="E5" s="44"/>
    </row>
    <row r="6" spans="1:5" ht="12.75" customHeight="1" x14ac:dyDescent="0.2">
      <c r="A6" s="44" t="s">
        <v>92</v>
      </c>
      <c r="B6" s="44"/>
      <c r="C6" s="44"/>
      <c r="D6" s="44"/>
      <c r="E6" s="44"/>
    </row>
    <row r="7" spans="1:5" ht="12.75" customHeight="1" x14ac:dyDescent="0.2">
      <c r="A7" s="44" t="s">
        <v>1</v>
      </c>
      <c r="B7" s="44"/>
      <c r="C7" s="44"/>
      <c r="D7" s="44"/>
      <c r="E7" s="44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2" t="s">
        <v>2</v>
      </c>
      <c r="C9" s="33"/>
      <c r="D9" s="34" t="s">
        <v>3</v>
      </c>
      <c r="E9" s="35"/>
    </row>
    <row r="10" spans="1:5" ht="14.1" customHeight="1" x14ac:dyDescent="0.2">
      <c r="A10" s="9"/>
      <c r="B10" s="36" t="s">
        <v>4</v>
      </c>
      <c r="C10" s="37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28" t="s">
        <v>88</v>
      </c>
      <c r="C11" s="28" t="s">
        <v>89</v>
      </c>
      <c r="D11" s="25" t="s">
        <v>90</v>
      </c>
      <c r="E11" s="26" t="s">
        <v>91</v>
      </c>
    </row>
    <row r="12" spans="1:5" ht="14.1" customHeight="1" x14ac:dyDescent="0.2">
      <c r="A12" s="9"/>
      <c r="B12" s="27" t="s">
        <v>87</v>
      </c>
      <c r="C12" s="27" t="s">
        <v>87</v>
      </c>
      <c r="D12" s="38" t="s">
        <v>94</v>
      </c>
      <c r="E12" s="39"/>
    </row>
    <row r="13" spans="1:5" ht="14.1" customHeight="1" x14ac:dyDescent="0.2">
      <c r="A13" s="13"/>
      <c r="B13" s="24" t="s">
        <v>93</v>
      </c>
      <c r="C13" s="24" t="s">
        <v>93</v>
      </c>
      <c r="D13" s="40"/>
      <c r="E13" s="41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15</v>
      </c>
      <c r="B15" s="3">
        <f>B16+B17</f>
        <v>472.70700598000076</v>
      </c>
      <c r="C15" s="3">
        <f>C16+C17</f>
        <v>-413.9437302699971</v>
      </c>
      <c r="D15" s="3">
        <f>+C15-B15</f>
        <v>-886.65073624999786</v>
      </c>
      <c r="E15" s="29">
        <f>IF(B15=0,0,+C15/B15*100-100)</f>
        <v>-187.56877411025937</v>
      </c>
    </row>
    <row r="16" spans="1:5" ht="12.95" customHeight="1" x14ac:dyDescent="0.2">
      <c r="A16" s="1" t="s">
        <v>18</v>
      </c>
      <c r="B16" s="2">
        <f>B19+B74</f>
        <v>10950.99088732</v>
      </c>
      <c r="C16" s="2">
        <f>C19+C74</f>
        <v>13198.834575700001</v>
      </c>
      <c r="D16" s="2">
        <f t="shared" ref="D16:D79" si="0">+C16-B16</f>
        <v>2247.8436883800005</v>
      </c>
      <c r="E16" s="30">
        <f t="shared" ref="E16:E79" si="1">IF(B16=0,0,+C16/B16*100-100)</f>
        <v>20.526395387496365</v>
      </c>
    </row>
    <row r="17" spans="1:5" ht="12.95" customHeight="1" x14ac:dyDescent="0.2">
      <c r="A17" s="1" t="s">
        <v>19</v>
      </c>
      <c r="B17" s="2">
        <f>B20+B75</f>
        <v>-10478.283881339999</v>
      </c>
      <c r="C17" s="2">
        <f>C20+C75</f>
        <v>-13612.778305969998</v>
      </c>
      <c r="D17" s="2">
        <f t="shared" si="0"/>
        <v>-3134.4944246299983</v>
      </c>
      <c r="E17" s="30">
        <f t="shared" si="1"/>
        <v>29.914196447874332</v>
      </c>
    </row>
    <row r="18" spans="1:5" ht="12.95" customHeight="1" x14ac:dyDescent="0.2">
      <c r="A18" s="1" t="s">
        <v>16</v>
      </c>
      <c r="B18" s="3">
        <f>B19+B20</f>
        <v>403.47248251000019</v>
      </c>
      <c r="C18" s="3">
        <f>C19+C20</f>
        <v>-606.84367898999699</v>
      </c>
      <c r="D18" s="3">
        <f t="shared" si="0"/>
        <v>-1010.3161614999972</v>
      </c>
      <c r="E18" s="29">
        <f t="shared" si="1"/>
        <v>-250.40522099916845</v>
      </c>
    </row>
    <row r="19" spans="1:5" ht="12.95" customHeight="1" x14ac:dyDescent="0.2">
      <c r="A19" s="1" t="s">
        <v>17</v>
      </c>
      <c r="B19" s="2">
        <f>B22+B61</f>
        <v>10577.15404166</v>
      </c>
      <c r="C19" s="2">
        <f>C22+C61</f>
        <v>12685.177040750001</v>
      </c>
      <c r="D19" s="2">
        <f t="shared" si="0"/>
        <v>2108.0229990900007</v>
      </c>
      <c r="E19" s="30">
        <f t="shared" si="1"/>
        <v>19.929964060154347</v>
      </c>
    </row>
    <row r="20" spans="1:5" ht="12.95" customHeight="1" x14ac:dyDescent="0.2">
      <c r="A20" s="1" t="s">
        <v>20</v>
      </c>
      <c r="B20" s="2">
        <f>B23+B67</f>
        <v>-10173.68155915</v>
      </c>
      <c r="C20" s="2">
        <f>C23+C67</f>
        <v>-13292.020719739998</v>
      </c>
      <c r="D20" s="2">
        <f t="shared" si="0"/>
        <v>-3118.3391605899978</v>
      </c>
      <c r="E20" s="30">
        <f t="shared" si="1"/>
        <v>30.651039571662523</v>
      </c>
    </row>
    <row r="21" spans="1:5" ht="12.95" customHeight="1" x14ac:dyDescent="0.2">
      <c r="A21" s="1" t="s">
        <v>21</v>
      </c>
      <c r="B21" s="3">
        <f>B22+B23</f>
        <v>972.58292339000036</v>
      </c>
      <c r="C21" s="3">
        <f>C22+C23</f>
        <v>1278.8936412700023</v>
      </c>
      <c r="D21" s="3">
        <f t="shared" si="0"/>
        <v>306.3107178800019</v>
      </c>
      <c r="E21" s="29">
        <f t="shared" si="1"/>
        <v>31.494560567888271</v>
      </c>
    </row>
    <row r="22" spans="1:5" ht="12.95" customHeight="1" x14ac:dyDescent="0.2">
      <c r="A22" s="1" t="s">
        <v>22</v>
      </c>
      <c r="B22" s="2">
        <f>B25+B36</f>
        <v>9647.0986460700005</v>
      </c>
      <c r="C22" s="2">
        <f>C25+C36</f>
        <v>12057.75314827</v>
      </c>
      <c r="D22" s="2">
        <f t="shared" si="0"/>
        <v>2410.6545021999991</v>
      </c>
      <c r="E22" s="30">
        <f t="shared" si="1"/>
        <v>24.98838864037161</v>
      </c>
    </row>
    <row r="23" spans="1:5" ht="12.95" customHeight="1" x14ac:dyDescent="0.2">
      <c r="A23" s="1" t="s">
        <v>23</v>
      </c>
      <c r="B23" s="2">
        <f>B30+B48</f>
        <v>-8674.5157226800002</v>
      </c>
      <c r="C23" s="2">
        <f>C30+C48</f>
        <v>-10778.859506999997</v>
      </c>
      <c r="D23" s="2">
        <f t="shared" si="0"/>
        <v>-2104.3437843199972</v>
      </c>
      <c r="E23" s="30">
        <f t="shared" si="1"/>
        <v>24.25891947856033</v>
      </c>
    </row>
    <row r="24" spans="1:5" ht="12.95" customHeight="1" x14ac:dyDescent="0.2">
      <c r="A24" s="1" t="s">
        <v>24</v>
      </c>
      <c r="B24" s="3">
        <f>B25+B30</f>
        <v>-2501.6671630999999</v>
      </c>
      <c r="C24" s="3">
        <f>C25+C30</f>
        <v>-2121.2190660099986</v>
      </c>
      <c r="D24" s="3">
        <f t="shared" si="0"/>
        <v>380.44809709000128</v>
      </c>
      <c r="E24" s="29">
        <f t="shared" si="1"/>
        <v>-15.207782342178561</v>
      </c>
    </row>
    <row r="25" spans="1:5" ht="12.75" customHeight="1" x14ac:dyDescent="0.2">
      <c r="A25" s="1" t="s">
        <v>25</v>
      </c>
      <c r="B25" s="3">
        <f>B26+B27+B28+B29</f>
        <v>4504.7780921399999</v>
      </c>
      <c r="C25" s="3">
        <f>C26+C27+C28+C29</f>
        <v>6806.1759020999998</v>
      </c>
      <c r="D25" s="3">
        <f t="shared" si="0"/>
        <v>2301.3978099599999</v>
      </c>
      <c r="E25" s="29">
        <f t="shared" si="1"/>
        <v>51.087928481438666</v>
      </c>
    </row>
    <row r="26" spans="1:5" ht="12.6" customHeight="1" x14ac:dyDescent="0.2">
      <c r="A26" s="1" t="s">
        <v>26</v>
      </c>
      <c r="B26" s="2">
        <v>4134.9964157100003</v>
      </c>
      <c r="C26" s="2">
        <v>5993.4854344300002</v>
      </c>
      <c r="D26" s="2">
        <f t="shared" si="0"/>
        <v>1858.4890187199999</v>
      </c>
      <c r="E26" s="30">
        <f t="shared" si="1"/>
        <v>44.945359847449538</v>
      </c>
    </row>
    <row r="27" spans="1:5" ht="12.6" customHeight="1" x14ac:dyDescent="0.2">
      <c r="A27" s="1" t="s">
        <v>27</v>
      </c>
      <c r="B27" s="2">
        <v>0</v>
      </c>
      <c r="C27" s="2">
        <v>0</v>
      </c>
      <c r="D27" s="2">
        <f t="shared" si="0"/>
        <v>0</v>
      </c>
      <c r="E27" s="30">
        <f t="shared" si="1"/>
        <v>0</v>
      </c>
    </row>
    <row r="28" spans="1:5" ht="12.6" customHeight="1" x14ac:dyDescent="0.2">
      <c r="A28" s="1" t="s">
        <v>28</v>
      </c>
      <c r="B28" s="2">
        <v>7</v>
      </c>
      <c r="C28" s="2">
        <v>8.3000000000000007</v>
      </c>
      <c r="D28" s="2">
        <f t="shared" si="0"/>
        <v>1.3000000000000007</v>
      </c>
      <c r="E28" s="30">
        <f t="shared" si="1"/>
        <v>18.571428571428569</v>
      </c>
    </row>
    <row r="29" spans="1:5" ht="12.6" customHeight="1" x14ac:dyDescent="0.2">
      <c r="A29" s="1" t="s">
        <v>29</v>
      </c>
      <c r="B29" s="2">
        <v>362.78167643</v>
      </c>
      <c r="C29" s="2">
        <v>804.39046766999991</v>
      </c>
      <c r="D29" s="2">
        <f t="shared" si="0"/>
        <v>441.6087912399999</v>
      </c>
      <c r="E29" s="30">
        <f t="shared" si="1"/>
        <v>121.7285270815517</v>
      </c>
    </row>
    <row r="30" spans="1:5" ht="12.75" customHeight="1" x14ac:dyDescent="0.2">
      <c r="A30" s="1" t="s">
        <v>30</v>
      </c>
      <c r="B30" s="3">
        <f>B31+B32+B33+B34</f>
        <v>-7006.4452552399998</v>
      </c>
      <c r="C30" s="3">
        <f>C31+C32+C33+C34</f>
        <v>-8927.3949681099984</v>
      </c>
      <c r="D30" s="3">
        <f t="shared" si="0"/>
        <v>-1920.9497128699986</v>
      </c>
      <c r="E30" s="29">
        <f t="shared" si="1"/>
        <v>27.416894629032512</v>
      </c>
    </row>
    <row r="31" spans="1:5" ht="12.6" customHeight="1" x14ac:dyDescent="0.2">
      <c r="A31" s="1" t="s">
        <v>26</v>
      </c>
      <c r="B31" s="2">
        <v>-6543.5308611199998</v>
      </c>
      <c r="C31" s="2">
        <v>-8141.0806637299993</v>
      </c>
      <c r="D31" s="2">
        <f t="shared" si="0"/>
        <v>-1597.5498026099995</v>
      </c>
      <c r="E31" s="30">
        <f t="shared" si="1"/>
        <v>24.414186110166241</v>
      </c>
    </row>
    <row r="32" spans="1:5" ht="12.6" customHeight="1" x14ac:dyDescent="0.2">
      <c r="A32" s="1" t="s">
        <v>27</v>
      </c>
      <c r="B32" s="2">
        <v>0</v>
      </c>
      <c r="C32" s="2">
        <v>0</v>
      </c>
      <c r="D32" s="2">
        <f t="shared" si="0"/>
        <v>0</v>
      </c>
      <c r="E32" s="30">
        <f t="shared" si="1"/>
        <v>0</v>
      </c>
    </row>
    <row r="33" spans="1:5" ht="12.6" customHeight="1" x14ac:dyDescent="0.2">
      <c r="A33" s="1" t="s">
        <v>28</v>
      </c>
      <c r="B33" s="2">
        <v>-1.9805132699999999</v>
      </c>
      <c r="C33" s="2">
        <v>-2.1148400299999999</v>
      </c>
      <c r="D33" s="2">
        <f t="shared" si="0"/>
        <v>-0.13432675999999999</v>
      </c>
      <c r="E33" s="30">
        <f t="shared" si="1"/>
        <v>6.7824216093235208</v>
      </c>
    </row>
    <row r="34" spans="1:5" ht="12.6" customHeight="1" x14ac:dyDescent="0.2">
      <c r="A34" s="1" t="s">
        <v>29</v>
      </c>
      <c r="B34" s="2">
        <v>-460.93388084999998</v>
      </c>
      <c r="C34" s="2">
        <v>-784.19946434999997</v>
      </c>
      <c r="D34" s="2">
        <f t="shared" si="0"/>
        <v>-323.26558349999999</v>
      </c>
      <c r="E34" s="30">
        <f t="shared" si="1"/>
        <v>70.132745048784784</v>
      </c>
    </row>
    <row r="35" spans="1:5" ht="12.95" customHeight="1" x14ac:dyDescent="0.2">
      <c r="A35" s="1" t="s">
        <v>31</v>
      </c>
      <c r="B35" s="3">
        <f>B36+B48</f>
        <v>3474.2500864900003</v>
      </c>
      <c r="C35" s="3">
        <f>C36+C48</f>
        <v>3400.1127072799991</v>
      </c>
      <c r="D35" s="3">
        <f t="shared" si="0"/>
        <v>-74.1373792100012</v>
      </c>
      <c r="E35" s="29">
        <f t="shared" si="1"/>
        <v>-2.1339102644997325</v>
      </c>
    </row>
    <row r="36" spans="1:5" ht="12.75" customHeight="1" x14ac:dyDescent="0.2">
      <c r="A36" s="1" t="s">
        <v>32</v>
      </c>
      <c r="B36" s="3">
        <f>B37+B38+B39+B40+B41+B42+B43+B44+B45+B46+B47</f>
        <v>5142.3205539299997</v>
      </c>
      <c r="C36" s="3">
        <f>C37+C38+C39+C40+C41+C42+C43+C44+C45+C46+C47</f>
        <v>5251.5772461699989</v>
      </c>
      <c r="D36" s="3">
        <f t="shared" si="0"/>
        <v>109.25669223999921</v>
      </c>
      <c r="E36" s="29">
        <f t="shared" si="1"/>
        <v>2.1246573622583753</v>
      </c>
    </row>
    <row r="37" spans="1:5" ht="12.4" customHeight="1" x14ac:dyDescent="0.2">
      <c r="A37" s="1" t="s">
        <v>33</v>
      </c>
      <c r="B37" s="2">
        <v>2811.7319318999998</v>
      </c>
      <c r="C37" s="2">
        <v>2825.5014522300003</v>
      </c>
      <c r="D37" s="2">
        <f t="shared" si="0"/>
        <v>13.769520330000432</v>
      </c>
      <c r="E37" s="30">
        <f t="shared" si="1"/>
        <v>0.48971668222637277</v>
      </c>
    </row>
    <row r="38" spans="1:5" ht="12.4" customHeight="1" x14ac:dyDescent="0.2">
      <c r="A38" s="1" t="s">
        <v>34</v>
      </c>
      <c r="B38" s="2">
        <v>929.67186700000002</v>
      </c>
      <c r="C38" s="2">
        <v>855.93789500000003</v>
      </c>
      <c r="D38" s="2">
        <f t="shared" si="0"/>
        <v>-73.733971999999994</v>
      </c>
      <c r="E38" s="30">
        <f t="shared" si="1"/>
        <v>-7.9311824545079048</v>
      </c>
    </row>
    <row r="39" spans="1:5" ht="12.4" customHeight="1" x14ac:dyDescent="0.2">
      <c r="A39" s="1" t="s">
        <v>35</v>
      </c>
      <c r="B39" s="2">
        <v>168.43570087999998</v>
      </c>
      <c r="C39" s="2">
        <v>174.87026280000001</v>
      </c>
      <c r="D39" s="2">
        <f t="shared" si="0"/>
        <v>6.4345619200000215</v>
      </c>
      <c r="E39" s="30">
        <f t="shared" si="1"/>
        <v>3.8201888829876083</v>
      </c>
    </row>
    <row r="40" spans="1:5" ht="12.4" customHeight="1" x14ac:dyDescent="0.2">
      <c r="A40" s="1" t="s">
        <v>36</v>
      </c>
      <c r="B40" s="2">
        <v>0</v>
      </c>
      <c r="C40" s="2">
        <v>0</v>
      </c>
      <c r="D40" s="2">
        <f t="shared" si="0"/>
        <v>0</v>
      </c>
      <c r="E40" s="30">
        <f t="shared" si="1"/>
        <v>0</v>
      </c>
    </row>
    <row r="41" spans="1:5" ht="12.4" customHeight="1" x14ac:dyDescent="0.2">
      <c r="A41" s="1" t="s">
        <v>37</v>
      </c>
      <c r="B41" s="2">
        <v>99.380114679999991</v>
      </c>
      <c r="C41" s="2">
        <v>104.17545011999999</v>
      </c>
      <c r="D41" s="2">
        <f t="shared" si="0"/>
        <v>4.7953354400000023</v>
      </c>
      <c r="E41" s="30">
        <f t="shared" si="1"/>
        <v>4.8252464343000412</v>
      </c>
    </row>
    <row r="42" spans="1:5" ht="12.4" customHeight="1" x14ac:dyDescent="0.2">
      <c r="A42" s="1" t="s">
        <v>38</v>
      </c>
      <c r="B42" s="2">
        <v>233.84638891999998</v>
      </c>
      <c r="C42" s="2">
        <v>252.01059327000002</v>
      </c>
      <c r="D42" s="2">
        <f t="shared" si="0"/>
        <v>18.164204350000034</v>
      </c>
      <c r="E42" s="30">
        <f t="shared" si="1"/>
        <v>7.7675795781538</v>
      </c>
    </row>
    <row r="43" spans="1:5" ht="12.4" customHeight="1" x14ac:dyDescent="0.2">
      <c r="A43" s="1" t="s">
        <v>39</v>
      </c>
      <c r="B43" s="2">
        <v>17.25027253</v>
      </c>
      <c r="C43" s="2">
        <v>19.75394386</v>
      </c>
      <c r="D43" s="2">
        <f t="shared" si="0"/>
        <v>2.5036713299999995</v>
      </c>
      <c r="E43" s="30">
        <f t="shared" si="1"/>
        <v>14.513807394322953</v>
      </c>
    </row>
    <row r="44" spans="1:5" ht="12.4" customHeight="1" x14ac:dyDescent="0.2">
      <c r="A44" s="1" t="s">
        <v>40</v>
      </c>
      <c r="B44" s="2">
        <v>2.6913839600000005</v>
      </c>
      <c r="C44" s="2">
        <v>0.52595015000000001</v>
      </c>
      <c r="D44" s="2">
        <f t="shared" si="0"/>
        <v>-2.1654338100000006</v>
      </c>
      <c r="E44" s="30">
        <f t="shared" si="1"/>
        <v>-80.458003844237822</v>
      </c>
    </row>
    <row r="45" spans="1:5" ht="12.4" customHeight="1" x14ac:dyDescent="0.2">
      <c r="A45" s="1" t="s">
        <v>41</v>
      </c>
      <c r="B45" s="2">
        <v>843.52036057999999</v>
      </c>
      <c r="C45" s="2">
        <v>989.29410968000002</v>
      </c>
      <c r="D45" s="2">
        <f t="shared" si="0"/>
        <v>145.77374910000003</v>
      </c>
      <c r="E45" s="30">
        <f t="shared" si="1"/>
        <v>17.281592230893722</v>
      </c>
    </row>
    <row r="46" spans="1:5" ht="12.4" customHeight="1" x14ac:dyDescent="0.2">
      <c r="A46" s="1" t="s">
        <v>42</v>
      </c>
      <c r="B46" s="2">
        <v>1.89778348</v>
      </c>
      <c r="C46" s="2">
        <v>2.0041890599999999</v>
      </c>
      <c r="D46" s="2">
        <f t="shared" si="0"/>
        <v>0.10640557999999989</v>
      </c>
      <c r="E46" s="30">
        <f t="shared" si="1"/>
        <v>5.6068345583870212</v>
      </c>
    </row>
    <row r="47" spans="1:5" ht="12.4" customHeight="1" x14ac:dyDescent="0.2">
      <c r="A47" s="1" t="s">
        <v>43</v>
      </c>
      <c r="B47" s="2">
        <v>33.894750000000002</v>
      </c>
      <c r="C47" s="2">
        <v>27.503399999999999</v>
      </c>
      <c r="D47" s="2">
        <f t="shared" si="0"/>
        <v>-6.3913500000000028</v>
      </c>
      <c r="E47" s="30">
        <f t="shared" si="1"/>
        <v>-18.856460071249984</v>
      </c>
    </row>
    <row r="48" spans="1:5" ht="12.75" customHeight="1" x14ac:dyDescent="0.2">
      <c r="A48" s="1" t="s">
        <v>44</v>
      </c>
      <c r="B48" s="3">
        <f>B49+B50+B51+B52+B53+B54+B55+B56+B57+B58+B59</f>
        <v>-1668.0704674399997</v>
      </c>
      <c r="C48" s="3">
        <f>C49+C50+C51+C52+C53+C54+C55+C56+C57+C58+C59</f>
        <v>-1851.4645388899999</v>
      </c>
      <c r="D48" s="3">
        <f t="shared" si="0"/>
        <v>-183.39407145000018</v>
      </c>
      <c r="E48" s="29">
        <f t="shared" si="1"/>
        <v>10.994383932200208</v>
      </c>
    </row>
    <row r="49" spans="1:5" ht="12.4" customHeight="1" x14ac:dyDescent="0.2">
      <c r="A49" s="1" t="s">
        <v>33</v>
      </c>
      <c r="B49" s="2">
        <v>-601.22158664999995</v>
      </c>
      <c r="C49" s="2">
        <v>-884.75335068999993</v>
      </c>
      <c r="D49" s="2">
        <f t="shared" si="0"/>
        <v>-283.53176403999998</v>
      </c>
      <c r="E49" s="30">
        <f t="shared" si="1"/>
        <v>47.159278764396305</v>
      </c>
    </row>
    <row r="50" spans="1:5" ht="12.4" customHeight="1" x14ac:dyDescent="0.2">
      <c r="A50" s="1" t="s">
        <v>34</v>
      </c>
      <c r="B50" s="2">
        <v>-359.21446800000001</v>
      </c>
      <c r="C50" s="2">
        <v>-301.60979599999996</v>
      </c>
      <c r="D50" s="2">
        <f t="shared" si="0"/>
        <v>57.604672000000051</v>
      </c>
      <c r="E50" s="30">
        <f t="shared" si="1"/>
        <v>-16.036289496001046</v>
      </c>
    </row>
    <row r="51" spans="1:5" ht="12.4" customHeight="1" x14ac:dyDescent="0.2">
      <c r="A51" s="1" t="s">
        <v>35</v>
      </c>
      <c r="B51" s="2">
        <v>-16.512347130000002</v>
      </c>
      <c r="C51" s="2">
        <v>-17.143316349999999</v>
      </c>
      <c r="D51" s="2">
        <f t="shared" si="0"/>
        <v>-0.63096921999999722</v>
      </c>
      <c r="E51" s="30">
        <f t="shared" si="1"/>
        <v>3.8211964358091564</v>
      </c>
    </row>
    <row r="52" spans="1:5" ht="12.4" customHeight="1" x14ac:dyDescent="0.2">
      <c r="A52" s="1" t="s">
        <v>36</v>
      </c>
      <c r="B52" s="2">
        <v>0</v>
      </c>
      <c r="C52" s="2">
        <v>0</v>
      </c>
      <c r="D52" s="2">
        <f t="shared" si="0"/>
        <v>0</v>
      </c>
      <c r="E52" s="30">
        <f t="shared" si="1"/>
        <v>0</v>
      </c>
    </row>
    <row r="53" spans="1:5" ht="12.4" customHeight="1" x14ac:dyDescent="0.2">
      <c r="A53" s="1" t="s">
        <v>37</v>
      </c>
      <c r="B53" s="2">
        <v>-70.332092029999984</v>
      </c>
      <c r="C53" s="2">
        <v>-126.92923654000001</v>
      </c>
      <c r="D53" s="2">
        <f t="shared" si="0"/>
        <v>-56.597144510000021</v>
      </c>
      <c r="E53" s="30">
        <f t="shared" si="1"/>
        <v>80.471293937707202</v>
      </c>
    </row>
    <row r="54" spans="1:5" ht="12.4" customHeight="1" x14ac:dyDescent="0.2">
      <c r="A54" s="1" t="s">
        <v>38</v>
      </c>
      <c r="B54" s="2">
        <v>-225.22464198</v>
      </c>
      <c r="C54" s="2">
        <v>-209.33050080000001</v>
      </c>
      <c r="D54" s="2">
        <f t="shared" si="0"/>
        <v>15.894141179999991</v>
      </c>
      <c r="E54" s="30">
        <f t="shared" si="1"/>
        <v>-7.0570169588332163</v>
      </c>
    </row>
    <row r="55" spans="1:5" ht="12.4" customHeight="1" x14ac:dyDescent="0.2">
      <c r="A55" s="1" t="s">
        <v>39</v>
      </c>
      <c r="B55" s="2">
        <v>-26.743300320000003</v>
      </c>
      <c r="C55" s="2">
        <v>-30.614536999999999</v>
      </c>
      <c r="D55" s="2">
        <f t="shared" si="0"/>
        <v>-3.8712366799999955</v>
      </c>
      <c r="E55" s="30">
        <f t="shared" si="1"/>
        <v>14.475538298109328</v>
      </c>
    </row>
    <row r="56" spans="1:5" ht="12.4" customHeight="1" x14ac:dyDescent="0.2">
      <c r="A56" s="1" t="s">
        <v>40</v>
      </c>
      <c r="B56" s="2">
        <v>-10.91921911</v>
      </c>
      <c r="C56" s="2">
        <v>-16.74770599</v>
      </c>
      <c r="D56" s="2">
        <f t="shared" si="0"/>
        <v>-5.8284868799999998</v>
      </c>
      <c r="E56" s="30">
        <f t="shared" si="1"/>
        <v>53.37823905980764</v>
      </c>
    </row>
    <row r="57" spans="1:5" ht="12.4" customHeight="1" x14ac:dyDescent="0.2">
      <c r="A57" s="1" t="s">
        <v>41</v>
      </c>
      <c r="B57" s="2">
        <v>-312.56774573999996</v>
      </c>
      <c r="C57" s="2">
        <v>-223.40494343</v>
      </c>
      <c r="D57" s="2">
        <f t="shared" si="0"/>
        <v>89.162802309999961</v>
      </c>
      <c r="E57" s="30">
        <f t="shared" si="1"/>
        <v>-28.525912710189658</v>
      </c>
    </row>
    <row r="58" spans="1:5" ht="12.4" customHeight="1" x14ac:dyDescent="0.2">
      <c r="A58" s="1" t="s">
        <v>42</v>
      </c>
      <c r="B58" s="2">
        <v>-10.839890369999999</v>
      </c>
      <c r="C58" s="2">
        <v>-11.322235979999999</v>
      </c>
      <c r="D58" s="2">
        <f t="shared" si="0"/>
        <v>-0.48234560999999943</v>
      </c>
      <c r="E58" s="30">
        <f t="shared" si="1"/>
        <v>4.4497277512595304</v>
      </c>
    </row>
    <row r="59" spans="1:5" ht="12.4" customHeight="1" x14ac:dyDescent="0.2">
      <c r="A59" s="1" t="s">
        <v>43</v>
      </c>
      <c r="B59" s="2">
        <v>-34.495176110000003</v>
      </c>
      <c r="C59" s="2">
        <v>-29.608916109999996</v>
      </c>
      <c r="D59" s="2">
        <f t="shared" si="0"/>
        <v>4.8862600000000072</v>
      </c>
      <c r="E59" s="30">
        <f t="shared" si="1"/>
        <v>-14.165053062545468</v>
      </c>
    </row>
    <row r="60" spans="1:5" ht="12.95" customHeight="1" x14ac:dyDescent="0.2">
      <c r="A60" s="1" t="s">
        <v>45</v>
      </c>
      <c r="B60" s="3">
        <f>B61+B67</f>
        <v>-569.11044088000017</v>
      </c>
      <c r="C60" s="3">
        <f>C61+C67</f>
        <v>-1885.7373202600002</v>
      </c>
      <c r="D60" s="3">
        <f t="shared" si="0"/>
        <v>-1316.62687938</v>
      </c>
      <c r="E60" s="29">
        <f t="shared" si="1"/>
        <v>231.34822080300182</v>
      </c>
    </row>
    <row r="61" spans="1:5" ht="12.75" customHeight="1" x14ac:dyDescent="0.2">
      <c r="A61" s="1" t="s">
        <v>46</v>
      </c>
      <c r="B61" s="3">
        <f>B62+B63</f>
        <v>930.05539558999976</v>
      </c>
      <c r="C61" s="3">
        <f>C62+C63</f>
        <v>627.42389248000018</v>
      </c>
      <c r="D61" s="3">
        <f t="shared" si="0"/>
        <v>-302.63150310999958</v>
      </c>
      <c r="E61" s="29">
        <f t="shared" si="1"/>
        <v>-32.539083644369271</v>
      </c>
    </row>
    <row r="62" spans="1:5" ht="12.75" customHeight="1" x14ac:dyDescent="0.2">
      <c r="A62" s="1" t="s">
        <v>47</v>
      </c>
      <c r="B62" s="2">
        <v>32.248937380000001</v>
      </c>
      <c r="C62" s="2">
        <v>29.191577429999999</v>
      </c>
      <c r="D62" s="2">
        <f t="shared" si="0"/>
        <v>-3.0573599500000022</v>
      </c>
      <c r="E62" s="30">
        <f t="shared" si="1"/>
        <v>-9.4804982687463735</v>
      </c>
    </row>
    <row r="63" spans="1:5" ht="12.75" customHeight="1" x14ac:dyDescent="0.2">
      <c r="A63" s="1" t="s">
        <v>52</v>
      </c>
      <c r="B63" s="2">
        <f>B64+B65+B66</f>
        <v>897.80645820999973</v>
      </c>
      <c r="C63" s="2">
        <f>C64+C65+C66</f>
        <v>598.23231505000012</v>
      </c>
      <c r="D63" s="2">
        <f t="shared" si="0"/>
        <v>-299.57414315999961</v>
      </c>
      <c r="E63" s="30">
        <f t="shared" si="1"/>
        <v>-33.36734108120308</v>
      </c>
    </row>
    <row r="64" spans="1:5" ht="12.4" customHeight="1" x14ac:dyDescent="0.2">
      <c r="A64" s="1" t="s">
        <v>48</v>
      </c>
      <c r="B64" s="2">
        <v>140.29630902000002</v>
      </c>
      <c r="C64" s="2">
        <v>68.979645590000004</v>
      </c>
      <c r="D64" s="2">
        <f t="shared" si="0"/>
        <v>-71.31666343000002</v>
      </c>
      <c r="E64" s="30">
        <f t="shared" si="1"/>
        <v>-50.832886430271969</v>
      </c>
    </row>
    <row r="65" spans="1:5" ht="12.4" customHeight="1" x14ac:dyDescent="0.2">
      <c r="A65" s="1" t="s">
        <v>49</v>
      </c>
      <c r="B65" s="2">
        <v>121.46416061999999</v>
      </c>
      <c r="C65" s="2">
        <v>113.03778923</v>
      </c>
      <c r="D65" s="2">
        <f t="shared" si="0"/>
        <v>-8.4263713899999857</v>
      </c>
      <c r="E65" s="30">
        <f t="shared" si="1"/>
        <v>-6.9373314292780179</v>
      </c>
    </row>
    <row r="66" spans="1:5" ht="12.4" customHeight="1" x14ac:dyDescent="0.2">
      <c r="A66" s="1" t="s">
        <v>50</v>
      </c>
      <c r="B66" s="2">
        <v>636.04598856999974</v>
      </c>
      <c r="C66" s="2">
        <v>416.21488023000006</v>
      </c>
      <c r="D66" s="2">
        <f t="shared" si="0"/>
        <v>-219.83110833999967</v>
      </c>
      <c r="E66" s="30">
        <f t="shared" si="1"/>
        <v>-34.562140519781963</v>
      </c>
    </row>
    <row r="67" spans="1:5" ht="12.75" customHeight="1" x14ac:dyDescent="0.2">
      <c r="A67" s="1" t="s">
        <v>51</v>
      </c>
      <c r="B67" s="3">
        <f>B68+B69</f>
        <v>-1499.1658364699999</v>
      </c>
      <c r="C67" s="3">
        <f>C68+C69</f>
        <v>-2513.1612127400003</v>
      </c>
      <c r="D67" s="3">
        <f t="shared" si="0"/>
        <v>-1013.9953762700004</v>
      </c>
      <c r="E67" s="29">
        <f t="shared" si="1"/>
        <v>67.637305466992046</v>
      </c>
    </row>
    <row r="68" spans="1:5" ht="12.75" customHeight="1" x14ac:dyDescent="0.2">
      <c r="A68" s="1" t="s">
        <v>47</v>
      </c>
      <c r="B68" s="2">
        <v>-1.4306299999999998</v>
      </c>
      <c r="C68" s="2">
        <v>-1.40025</v>
      </c>
      <c r="D68" s="2">
        <f t="shared" si="0"/>
        <v>3.0379999999999852E-2</v>
      </c>
      <c r="E68" s="30">
        <f t="shared" si="1"/>
        <v>-2.1235399788904061</v>
      </c>
    </row>
    <row r="69" spans="1:5" ht="12.75" customHeight="1" x14ac:dyDescent="0.2">
      <c r="A69" s="1" t="s">
        <v>52</v>
      </c>
      <c r="B69" s="2">
        <f>B70+B71+B72</f>
        <v>-1497.7352064699999</v>
      </c>
      <c r="C69" s="2">
        <f>C70+C71+C72</f>
        <v>-2511.7609627400002</v>
      </c>
      <c r="D69" s="2">
        <f t="shared" si="0"/>
        <v>-1014.0257562700003</v>
      </c>
      <c r="E69" s="30">
        <f t="shared" si="1"/>
        <v>67.703940715925967</v>
      </c>
    </row>
    <row r="70" spans="1:5" ht="12.4" customHeight="1" x14ac:dyDescent="0.2">
      <c r="A70" s="1" t="s">
        <v>48</v>
      </c>
      <c r="B70" s="2">
        <v>-261.80839109999994</v>
      </c>
      <c r="C70" s="2">
        <v>-1398.21278181</v>
      </c>
      <c r="D70" s="2">
        <f t="shared" si="0"/>
        <v>-1136.4043907100001</v>
      </c>
      <c r="E70" s="30">
        <f t="shared" si="1"/>
        <v>434.05957537699419</v>
      </c>
    </row>
    <row r="71" spans="1:5" ht="12.4" customHeight="1" x14ac:dyDescent="0.2">
      <c r="A71" s="1" t="s">
        <v>49</v>
      </c>
      <c r="B71" s="2">
        <v>-507.26971175</v>
      </c>
      <c r="C71" s="2">
        <v>-585.79066048000004</v>
      </c>
      <c r="D71" s="2">
        <f t="shared" si="0"/>
        <v>-78.520948730000043</v>
      </c>
      <c r="E71" s="30">
        <f t="shared" si="1"/>
        <v>15.479132089143505</v>
      </c>
    </row>
    <row r="72" spans="1:5" ht="12.4" customHeight="1" x14ac:dyDescent="0.2">
      <c r="A72" s="1" t="s">
        <v>50</v>
      </c>
      <c r="B72" s="2">
        <v>-728.65710362000004</v>
      </c>
      <c r="C72" s="2">
        <v>-527.75752045000002</v>
      </c>
      <c r="D72" s="2">
        <f t="shared" si="0"/>
        <v>200.89958317000003</v>
      </c>
      <c r="E72" s="30">
        <f t="shared" si="1"/>
        <v>-27.571210404993266</v>
      </c>
    </row>
    <row r="73" spans="1:5" ht="12.95" customHeight="1" x14ac:dyDescent="0.2">
      <c r="A73" s="1" t="s">
        <v>53</v>
      </c>
      <c r="B73" s="3">
        <f>B74+B75</f>
        <v>69.234523469999999</v>
      </c>
      <c r="C73" s="3">
        <f>C74+C75</f>
        <v>192.89994871999988</v>
      </c>
      <c r="D73" s="3">
        <f t="shared" si="0"/>
        <v>123.66542524999988</v>
      </c>
      <c r="E73" s="29">
        <f t="shared" si="1"/>
        <v>178.61815038502476</v>
      </c>
    </row>
    <row r="74" spans="1:5" ht="12.75" customHeight="1" x14ac:dyDescent="0.2">
      <c r="A74" s="1" t="s">
        <v>54</v>
      </c>
      <c r="B74" s="2">
        <v>373.83684565999999</v>
      </c>
      <c r="C74" s="2">
        <v>513.6575349499999</v>
      </c>
      <c r="D74" s="2">
        <f t="shared" si="0"/>
        <v>139.8206892899999</v>
      </c>
      <c r="E74" s="30">
        <f t="shared" si="1"/>
        <v>37.401527140308986</v>
      </c>
    </row>
    <row r="75" spans="1:5" ht="12.75" customHeight="1" x14ac:dyDescent="0.2">
      <c r="A75" s="1" t="s">
        <v>55</v>
      </c>
      <c r="B75" s="2">
        <v>-304.60232219</v>
      </c>
      <c r="C75" s="2">
        <v>-320.75758623000002</v>
      </c>
      <c r="D75" s="2">
        <f t="shared" si="0"/>
        <v>-16.15526404000002</v>
      </c>
      <c r="E75" s="30">
        <f t="shared" si="1"/>
        <v>5.303723203371689</v>
      </c>
    </row>
    <row r="76" spans="1:5" ht="12.75" customHeight="1" x14ac:dyDescent="0.2">
      <c r="A76" s="1" t="s">
        <v>56</v>
      </c>
      <c r="B76" s="2">
        <v>70.129171999999997</v>
      </c>
      <c r="C76" s="2">
        <v>106.741187</v>
      </c>
      <c r="D76" s="2">
        <f t="shared" si="0"/>
        <v>36.612015</v>
      </c>
      <c r="E76" s="30">
        <f t="shared" si="1"/>
        <v>52.206541095337627</v>
      </c>
    </row>
    <row r="77" spans="1:5" ht="12.75" customHeight="1" x14ac:dyDescent="0.2">
      <c r="A77" s="1" t="s">
        <v>57</v>
      </c>
      <c r="B77" s="2">
        <v>-0.89464852999999778</v>
      </c>
      <c r="C77" s="2">
        <v>86.158761719999973</v>
      </c>
      <c r="D77" s="2">
        <f t="shared" si="0"/>
        <v>87.05341024999997</v>
      </c>
      <c r="E77" s="30">
        <f t="shared" si="1"/>
        <v>-9730.4592061421245</v>
      </c>
    </row>
    <row r="78" spans="1:5" ht="14.1" customHeight="1" x14ac:dyDescent="0.2">
      <c r="A78" s="1" t="s">
        <v>58</v>
      </c>
      <c r="B78" s="3">
        <f>B79+B80</f>
        <v>-192.3416875400012</v>
      </c>
      <c r="C78" s="3">
        <f>C79+C80</f>
        <v>1545.5361444599996</v>
      </c>
      <c r="D78" s="3">
        <f t="shared" si="0"/>
        <v>1737.8778320000008</v>
      </c>
      <c r="E78" s="29">
        <f t="shared" si="1"/>
        <v>-903.53674974312332</v>
      </c>
    </row>
    <row r="79" spans="1:5" ht="12.95" customHeight="1" x14ac:dyDescent="0.2">
      <c r="A79" s="1" t="s">
        <v>59</v>
      </c>
      <c r="B79" s="3">
        <v>5.7943569999999998</v>
      </c>
      <c r="C79" s="3">
        <v>2.1569000000000003</v>
      </c>
      <c r="D79" s="3">
        <f t="shared" si="0"/>
        <v>-3.6374569999999995</v>
      </c>
      <c r="E79" s="29">
        <f t="shared" si="1"/>
        <v>-62.775852437121145</v>
      </c>
    </row>
    <row r="80" spans="1:5" ht="12.95" customHeight="1" x14ac:dyDescent="0.2">
      <c r="A80" s="1" t="s">
        <v>60</v>
      </c>
      <c r="B80" s="3">
        <f>B81+B90+B93+B104</f>
        <v>-198.13604454000119</v>
      </c>
      <c r="C80" s="3">
        <f>C81+C90+C93+C104</f>
        <v>1543.3792444599997</v>
      </c>
      <c r="D80" s="3">
        <f t="shared" ref="D80:D105" si="2">+C80-B80</f>
        <v>1741.5152890000008</v>
      </c>
      <c r="E80" s="29">
        <f t="shared" ref="E80:E105" si="3">IF(B80=0,0,+C80/B80*100-100)</f>
        <v>-878.94925582225937</v>
      </c>
    </row>
    <row r="81" spans="1:5" ht="12.75" customHeight="1" x14ac:dyDescent="0.2">
      <c r="A81" s="1" t="s">
        <v>61</v>
      </c>
      <c r="B81" s="5">
        <f>B82+B86</f>
        <v>1629.3996521500001</v>
      </c>
      <c r="C81" s="5">
        <f>C82+C86</f>
        <v>1224.9636648000001</v>
      </c>
      <c r="D81" s="5">
        <f t="shared" si="2"/>
        <v>-404.43598735</v>
      </c>
      <c r="E81" s="31">
        <f t="shared" si="3"/>
        <v>-24.821165686168214</v>
      </c>
    </row>
    <row r="82" spans="1:5" ht="12.75" customHeight="1" x14ac:dyDescent="0.2">
      <c r="A82" s="1" t="s">
        <v>62</v>
      </c>
      <c r="B82" s="2">
        <f>B83+B84+B85</f>
        <v>78.850212619999994</v>
      </c>
      <c r="C82" s="2">
        <f>C83+C84+C85</f>
        <v>-130.45754257000002</v>
      </c>
      <c r="D82" s="2">
        <f t="shared" si="2"/>
        <v>-209.30775519000002</v>
      </c>
      <c r="E82" s="30">
        <f t="shared" si="3"/>
        <v>-265.44982979146721</v>
      </c>
    </row>
    <row r="83" spans="1:5" ht="12.75" customHeight="1" x14ac:dyDescent="0.2">
      <c r="A83" s="1" t="s">
        <v>63</v>
      </c>
      <c r="B83" s="2">
        <v>78.850212619999994</v>
      </c>
      <c r="C83" s="2">
        <v>-130.45754257000002</v>
      </c>
      <c r="D83" s="2">
        <f t="shared" si="2"/>
        <v>-209.30775519000002</v>
      </c>
      <c r="E83" s="30">
        <f t="shared" si="3"/>
        <v>-265.44982979146721</v>
      </c>
    </row>
    <row r="84" spans="1:5" ht="12.75" customHeight="1" x14ac:dyDescent="0.2">
      <c r="A84" s="1" t="s">
        <v>64</v>
      </c>
      <c r="B84" s="2">
        <v>0</v>
      </c>
      <c r="C84" s="2">
        <v>0</v>
      </c>
      <c r="D84" s="2">
        <f t="shared" si="2"/>
        <v>0</v>
      </c>
      <c r="E84" s="30">
        <f t="shared" si="3"/>
        <v>0</v>
      </c>
    </row>
    <row r="85" spans="1:5" ht="12.75" customHeight="1" x14ac:dyDescent="0.2">
      <c r="A85" s="1" t="s">
        <v>65</v>
      </c>
      <c r="B85" s="2">
        <v>0</v>
      </c>
      <c r="C85" s="2">
        <v>0</v>
      </c>
      <c r="D85" s="2">
        <f t="shared" si="2"/>
        <v>0</v>
      </c>
      <c r="E85" s="30">
        <f t="shared" si="3"/>
        <v>0</v>
      </c>
    </row>
    <row r="86" spans="1:5" ht="12.75" customHeight="1" x14ac:dyDescent="0.2">
      <c r="A86" s="4" t="s">
        <v>66</v>
      </c>
      <c r="B86" s="2">
        <f>B87+B88+B89</f>
        <v>1550.54943953</v>
      </c>
      <c r="C86" s="2">
        <f>C87+C88+C89</f>
        <v>1355.42120737</v>
      </c>
      <c r="D86" s="2">
        <f t="shared" si="2"/>
        <v>-195.12823215999992</v>
      </c>
      <c r="E86" s="30">
        <f t="shared" si="3"/>
        <v>-12.584457301738595</v>
      </c>
    </row>
    <row r="87" spans="1:5" ht="12.75" customHeight="1" x14ac:dyDescent="0.2">
      <c r="A87" s="1" t="s">
        <v>67</v>
      </c>
      <c r="B87" s="2">
        <v>-257.61897663999997</v>
      </c>
      <c r="C87" s="2">
        <v>217.51611409</v>
      </c>
      <c r="D87" s="2">
        <f t="shared" si="2"/>
        <v>475.13509073</v>
      </c>
      <c r="E87" s="30">
        <f t="shared" si="3"/>
        <v>-184.43326533121035</v>
      </c>
    </row>
    <row r="88" spans="1:5" ht="12.75" customHeight="1" x14ac:dyDescent="0.2">
      <c r="A88" s="1" t="s">
        <v>68</v>
      </c>
      <c r="B88" s="2">
        <v>-196.38417684000012</v>
      </c>
      <c r="C88" s="2">
        <v>1288.6013988300001</v>
      </c>
      <c r="D88" s="2">
        <f t="shared" si="2"/>
        <v>1484.9855756700003</v>
      </c>
      <c r="E88" s="30">
        <f t="shared" si="3"/>
        <v>-756.16355633369631</v>
      </c>
    </row>
    <row r="89" spans="1:5" ht="12.75" customHeight="1" x14ac:dyDescent="0.2">
      <c r="A89" s="1" t="s">
        <v>69</v>
      </c>
      <c r="B89" s="2">
        <v>2004.55259301</v>
      </c>
      <c r="C89" s="2">
        <v>-150.69630555000009</v>
      </c>
      <c r="D89" s="2">
        <f t="shared" si="2"/>
        <v>-2155.2488985600003</v>
      </c>
      <c r="E89" s="30">
        <f t="shared" si="3"/>
        <v>-107.51770275698864</v>
      </c>
    </row>
    <row r="90" spans="1:5" ht="12.75" customHeight="1" x14ac:dyDescent="0.2">
      <c r="A90" s="1" t="s">
        <v>70</v>
      </c>
      <c r="B90" s="5">
        <f>B91+B92</f>
        <v>-260.32233535</v>
      </c>
      <c r="C90" s="5">
        <f>C91+C92</f>
        <v>-865.76734765000037</v>
      </c>
      <c r="D90" s="5">
        <f t="shared" si="2"/>
        <v>-605.44501230000037</v>
      </c>
      <c r="E90" s="31">
        <f t="shared" si="3"/>
        <v>232.57513093756916</v>
      </c>
    </row>
    <row r="91" spans="1:5" ht="12.75" customHeight="1" x14ac:dyDescent="0.2">
      <c r="A91" s="1" t="s">
        <v>71</v>
      </c>
      <c r="B91" s="2">
        <v>-973.43631594999988</v>
      </c>
      <c r="C91" s="2">
        <v>-2941.9598438300004</v>
      </c>
      <c r="D91" s="2">
        <f t="shared" si="2"/>
        <v>-1968.5235278800005</v>
      </c>
      <c r="E91" s="30">
        <f t="shared" si="3"/>
        <v>202.22417179483091</v>
      </c>
    </row>
    <row r="92" spans="1:5" ht="12.75" customHeight="1" x14ac:dyDescent="0.2">
      <c r="A92" s="1" t="s">
        <v>72</v>
      </c>
      <c r="B92" s="2">
        <v>713.11398059999988</v>
      </c>
      <c r="C92" s="2">
        <v>2076.19249618</v>
      </c>
      <c r="D92" s="2">
        <f t="shared" si="2"/>
        <v>1363.0785155800002</v>
      </c>
      <c r="E92" s="30">
        <f t="shared" si="3"/>
        <v>191.14455089397251</v>
      </c>
    </row>
    <row r="93" spans="1:5" ht="12.75" customHeight="1" x14ac:dyDescent="0.2">
      <c r="A93" s="1" t="s">
        <v>73</v>
      </c>
      <c r="B93" s="5">
        <f>B94+B99</f>
        <v>205.75727823999841</v>
      </c>
      <c r="C93" s="5">
        <f>C94+C99</f>
        <v>349.17868859999999</v>
      </c>
      <c r="D93" s="5">
        <f t="shared" si="2"/>
        <v>143.42141036000157</v>
      </c>
      <c r="E93" s="31">
        <f t="shared" si="3"/>
        <v>69.704173571305063</v>
      </c>
    </row>
    <row r="94" spans="1:5" ht="12.75" customHeight="1" x14ac:dyDescent="0.2">
      <c r="A94" s="1" t="s">
        <v>74</v>
      </c>
      <c r="B94" s="2">
        <f>B95+B96+B97+B98</f>
        <v>-1789.2024385100017</v>
      </c>
      <c r="C94" s="2">
        <f>C95+C96+C97+C98</f>
        <v>1471.1852206599999</v>
      </c>
      <c r="D94" s="2">
        <f t="shared" si="2"/>
        <v>3260.3876591700018</v>
      </c>
      <c r="E94" s="30">
        <f t="shared" si="3"/>
        <v>-182.22575539776048</v>
      </c>
    </row>
    <row r="95" spans="1:5" ht="12.75" customHeight="1" x14ac:dyDescent="0.2">
      <c r="A95" s="1" t="s">
        <v>75</v>
      </c>
      <c r="B95" s="2">
        <v>-11.883517590000011</v>
      </c>
      <c r="C95" s="2">
        <v>-35.844102250000006</v>
      </c>
      <c r="D95" s="2">
        <f t="shared" si="2"/>
        <v>-23.960584659999995</v>
      </c>
      <c r="E95" s="30">
        <f t="shared" si="3"/>
        <v>201.62872212317711</v>
      </c>
    </row>
    <row r="96" spans="1:5" ht="12.75" customHeight="1" x14ac:dyDescent="0.2">
      <c r="A96" s="1" t="s">
        <v>76</v>
      </c>
      <c r="B96" s="2">
        <v>1240.47395613</v>
      </c>
      <c r="C96" s="2">
        <v>849.8355335</v>
      </c>
      <c r="D96" s="2">
        <f t="shared" si="2"/>
        <v>-390.63842263000004</v>
      </c>
      <c r="E96" s="30">
        <f t="shared" si="3"/>
        <v>-31.491062000906823</v>
      </c>
    </row>
    <row r="97" spans="1:5" ht="12.75" customHeight="1" x14ac:dyDescent="0.2">
      <c r="A97" s="1" t="s">
        <v>77</v>
      </c>
      <c r="B97" s="2">
        <v>-3137.6376101700016</v>
      </c>
      <c r="C97" s="2">
        <v>1071.1697100199999</v>
      </c>
      <c r="D97" s="2">
        <f t="shared" si="2"/>
        <v>4208.8073201900015</v>
      </c>
      <c r="E97" s="30">
        <f t="shared" si="3"/>
        <v>-134.13936990518044</v>
      </c>
    </row>
    <row r="98" spans="1:5" ht="12.75" customHeight="1" x14ac:dyDescent="0.2">
      <c r="A98" s="1" t="s">
        <v>78</v>
      </c>
      <c r="B98" s="2">
        <v>119.84473312</v>
      </c>
      <c r="C98" s="2">
        <v>-413.97592060999995</v>
      </c>
      <c r="D98" s="2">
        <f t="shared" si="2"/>
        <v>-533.82065373</v>
      </c>
      <c r="E98" s="30">
        <f t="shared" si="3"/>
        <v>-445.42687845571629</v>
      </c>
    </row>
    <row r="99" spans="1:5" ht="12.75" customHeight="1" x14ac:dyDescent="0.2">
      <c r="A99" s="1" t="s">
        <v>79</v>
      </c>
      <c r="B99" s="2">
        <f>B100+B101+B102+B103</f>
        <v>1994.9597167500001</v>
      </c>
      <c r="C99" s="2">
        <f>C100+C101+C102+C103</f>
        <v>-1122.0065320599999</v>
      </c>
      <c r="D99" s="2">
        <f t="shared" si="2"/>
        <v>-3116.9662488100003</v>
      </c>
      <c r="E99" s="30">
        <f t="shared" si="3"/>
        <v>-156.24206457100132</v>
      </c>
    </row>
    <row r="100" spans="1:5" ht="12.75" customHeight="1" x14ac:dyDescent="0.2">
      <c r="A100" s="1" t="s">
        <v>80</v>
      </c>
      <c r="B100" s="2">
        <v>56.144565450000002</v>
      </c>
      <c r="C100" s="2">
        <v>64.9854129</v>
      </c>
      <c r="D100" s="2">
        <f t="shared" si="2"/>
        <v>8.8408474499999983</v>
      </c>
      <c r="E100" s="30">
        <f t="shared" si="3"/>
        <v>15.746577392024321</v>
      </c>
    </row>
    <row r="101" spans="1:5" ht="12.75" customHeight="1" x14ac:dyDescent="0.2">
      <c r="A101" s="1" t="s">
        <v>81</v>
      </c>
      <c r="B101" s="2">
        <v>1093.12146852</v>
      </c>
      <c r="C101" s="2">
        <v>-1002.9486144399999</v>
      </c>
      <c r="D101" s="2">
        <f t="shared" si="2"/>
        <v>-2096.07008296</v>
      </c>
      <c r="E101" s="30">
        <f t="shared" si="3"/>
        <v>-191.75088435486617</v>
      </c>
    </row>
    <row r="102" spans="1:5" ht="12.75" customHeight="1" x14ac:dyDescent="0.2">
      <c r="A102" s="1" t="s">
        <v>82</v>
      </c>
      <c r="B102" s="2">
        <v>1174.7802611500001</v>
      </c>
      <c r="C102" s="2">
        <v>-144.21407454999991</v>
      </c>
      <c r="D102" s="2">
        <f t="shared" si="2"/>
        <v>-1318.9943357</v>
      </c>
      <c r="E102" s="30">
        <f t="shared" si="3"/>
        <v>-112.27583398522782</v>
      </c>
    </row>
    <row r="103" spans="1:5" ht="12.75" customHeight="1" x14ac:dyDescent="0.2">
      <c r="A103" s="1" t="s">
        <v>83</v>
      </c>
      <c r="B103" s="2">
        <v>-329.08657836999998</v>
      </c>
      <c r="C103" s="2">
        <v>-39.829255969999991</v>
      </c>
      <c r="D103" s="2">
        <f t="shared" si="2"/>
        <v>289.25732240000002</v>
      </c>
      <c r="E103" s="30">
        <f t="shared" si="3"/>
        <v>-87.897028141567347</v>
      </c>
    </row>
    <row r="104" spans="1:5" ht="12.75" customHeight="1" x14ac:dyDescent="0.2">
      <c r="A104" s="1" t="s">
        <v>84</v>
      </c>
      <c r="B104" s="5">
        <v>-1772.9706395799997</v>
      </c>
      <c r="C104" s="5">
        <v>835.00423870999998</v>
      </c>
      <c r="D104" s="5">
        <f t="shared" si="2"/>
        <v>2607.9748782899997</v>
      </c>
      <c r="E104" s="31">
        <f t="shared" si="3"/>
        <v>-147.09633764199305</v>
      </c>
    </row>
    <row r="105" spans="1:5" ht="14.1" customHeight="1" x14ac:dyDescent="0.2">
      <c r="A105" s="1" t="s">
        <v>85</v>
      </c>
      <c r="B105" s="3">
        <f>-B15-B78</f>
        <v>-280.36531843999956</v>
      </c>
      <c r="C105" s="3">
        <f>-C15-C78</f>
        <v>-1131.5924141900025</v>
      </c>
      <c r="D105" s="3">
        <f t="shared" si="2"/>
        <v>-851.22709575000295</v>
      </c>
      <c r="E105" s="29">
        <f t="shared" si="3"/>
        <v>303.61354980936153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86</v>
      </c>
    </row>
    <row r="109" spans="1:5" ht="12.75" customHeight="1" x14ac:dyDescent="0.2">
      <c r="A109" s="20" t="s">
        <v>13</v>
      </c>
    </row>
    <row r="110" spans="1:5" ht="12.75" customHeight="1" x14ac:dyDescent="0.2">
      <c r="A110" s="21" t="s">
        <v>8</v>
      </c>
    </row>
    <row r="111" spans="1:5" ht="12.75" customHeight="1" x14ac:dyDescent="0.2">
      <c r="A111" s="22" t="s">
        <v>9</v>
      </c>
    </row>
    <row r="112" spans="1:5" ht="12.75" customHeight="1" x14ac:dyDescent="0.2">
      <c r="A112" s="23" t="s">
        <v>14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2021-11-17T19:36:05Z</cp:lastPrinted>
  <dcterms:created xsi:type="dcterms:W3CDTF">2018-11-21T20:09:16Z</dcterms:created>
  <dcterms:modified xsi:type="dcterms:W3CDTF">2021-11-19T16:58:46Z</dcterms:modified>
</cp:coreProperties>
</file>